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Excel_BuiltIn__FilterDatabase_1">#REF!</definedName>
    <definedName name="Excel_BuiltIn__FilterDatabase_1_1">#REF!</definedName>
    <definedName name="Excel_BuiltIn_Print_Area_1_1">#REF!</definedName>
    <definedName name="Excel_BuiltIn_Print_Titles_1_1">#REF!</definedName>
    <definedName name="OLE_LINK1_1">#REF!</definedName>
  </definedNames>
  <calcPr calcId="124519"/>
</workbook>
</file>

<file path=xl/calcChain.xml><?xml version="1.0" encoding="utf-8"?>
<calcChain xmlns="http://schemas.openxmlformats.org/spreadsheetml/2006/main">
  <c r="G26" i="1"/>
  <c r="F26"/>
  <c r="E26"/>
  <c r="D26"/>
  <c r="C26"/>
  <c r="B26"/>
  <c r="F9"/>
  <c r="D9"/>
  <c r="B9"/>
  <c r="E9" s="1"/>
  <c r="G15"/>
  <c r="G9" l="1"/>
  <c r="F17"/>
  <c r="E17"/>
  <c r="D17"/>
  <c r="G16"/>
  <c r="G17" s="1"/>
</calcChain>
</file>

<file path=xl/sharedStrings.xml><?xml version="1.0" encoding="utf-8"?>
<sst xmlns="http://schemas.openxmlformats.org/spreadsheetml/2006/main" count="35" uniqueCount="21">
  <si>
    <t>Timisoara, Lugoj, Sannicolau Mare, Jimbolia, Recas, Buzias, Ciacova, Faget</t>
  </si>
  <si>
    <t>MEDIU URBAN SAU RURAL UNDE ESTE SITUAT CABINETUL STOMATOLOGIC</t>
  </si>
  <si>
    <t>Urban</t>
  </si>
  <si>
    <t>Rural</t>
  </si>
  <si>
    <t>M</t>
  </si>
  <si>
    <t>MS</t>
  </si>
  <si>
    <t>MP</t>
  </si>
  <si>
    <t>urban</t>
  </si>
  <si>
    <t>rural</t>
  </si>
  <si>
    <t>total</t>
  </si>
  <si>
    <t>Numar medici</t>
  </si>
  <si>
    <t>buget</t>
  </si>
  <si>
    <t>Valorile de contract stabilite per medic</t>
  </si>
  <si>
    <t>VALORI STABILITE PER MEDIC IN FUNCTIE DE GRADUL PROFESIONAL SI</t>
  </si>
  <si>
    <t>PLAFON NORME</t>
  </si>
  <si>
    <t>Mediu Urban:</t>
  </si>
  <si>
    <t xml:space="preserve">    MP = medic primar, MS = medic specialist, M = medic dentist</t>
  </si>
  <si>
    <t xml:space="preserve">       MP = medic primar, MS = medic specialist, M = medic dentist</t>
  </si>
  <si>
    <t>decembrie</t>
  </si>
  <si>
    <t>decembrie 2023</t>
  </si>
  <si>
    <t>VALORILE DE CONTRACT suplimentare DECEMBRIE  2023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</si>
</sst>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</cellStyleXfs>
  <cellXfs count="27"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/>
    <xf numFmtId="0" fontId="3" fillId="0" borderId="0" xfId="0" applyFont="1" applyFill="1"/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3" fontId="1" fillId="0" borderId="8" xfId="0" applyNumberFormat="1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/>
    </xf>
    <xf numFmtId="3" fontId="0" fillId="0" borderId="0" xfId="0" applyNumberFormat="1" applyFill="1"/>
    <xf numFmtId="3" fontId="0" fillId="0" borderId="0" xfId="0" applyNumberForma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 horizontal="center" vertical="center"/>
    </xf>
  </cellXfs>
  <cellStyles count="5">
    <cellStyle name="Normal" xfId="0" builtinId="0"/>
    <cellStyle name="Normal 2" xfId="2"/>
    <cellStyle name="Normal 2 2" xfId="1"/>
    <cellStyle name="Normal 2 2 2" xfId="3"/>
    <cellStyle name="Normal 3" xfId="4"/>
  </cellStyles>
  <dxfs count="0"/>
  <tableStyles count="0" defaultTableStyle="TableStyleMedium9" defaultPivotStyle="PivotStyleLight16"/>
  <colors>
    <mruColors>
      <color rgb="FFD6FED6"/>
      <color rgb="FFFFFFCC"/>
      <color rgb="FFBEFEBE"/>
      <color rgb="FF4D4D4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8"/>
  <sheetViews>
    <sheetView tabSelected="1" workbookViewId="0">
      <selection activeCell="F21" sqref="F21"/>
    </sheetView>
  </sheetViews>
  <sheetFormatPr defaultRowHeight="15"/>
  <cols>
    <col min="1" max="1" width="15.5703125" style="3" customWidth="1"/>
    <col min="2" max="9" width="16.7109375" style="3" customWidth="1"/>
    <col min="10" max="10" width="9.140625" style="3"/>
    <col min="11" max="11" width="10.140625" style="3" bestFit="1" customWidth="1"/>
    <col min="12" max="16384" width="9.140625" style="3"/>
  </cols>
  <sheetData>
    <row r="2" spans="1:9">
      <c r="B2" s="4" t="s">
        <v>20</v>
      </c>
      <c r="C2" s="4"/>
      <c r="D2" s="4"/>
      <c r="E2" s="4"/>
    </row>
    <row r="3" spans="1:9">
      <c r="B3" s="3" t="s">
        <v>13</v>
      </c>
    </row>
    <row r="4" spans="1:9">
      <c r="B4" s="3" t="s">
        <v>1</v>
      </c>
    </row>
    <row r="6" spans="1:9" ht="15.75" thickBot="1"/>
    <row r="7" spans="1:9">
      <c r="B7" s="22" t="s">
        <v>2</v>
      </c>
      <c r="C7" s="23"/>
      <c r="D7" s="24"/>
      <c r="E7" s="22" t="s">
        <v>3</v>
      </c>
      <c r="F7" s="23"/>
      <c r="G7" s="24"/>
    </row>
    <row r="8" spans="1:9" ht="15.75" thickBot="1">
      <c r="B8" s="5" t="s">
        <v>6</v>
      </c>
      <c r="C8" s="6" t="s">
        <v>5</v>
      </c>
      <c r="D8" s="7" t="s">
        <v>4</v>
      </c>
      <c r="E8" s="5" t="s">
        <v>6</v>
      </c>
      <c r="F8" s="6" t="s">
        <v>5</v>
      </c>
      <c r="G8" s="7" t="s">
        <v>4</v>
      </c>
    </row>
    <row r="9" spans="1:9" ht="41.25" customHeight="1" thickBot="1">
      <c r="A9" s="8" t="s">
        <v>14</v>
      </c>
      <c r="B9" s="9">
        <f>C9+20/100*C9</f>
        <v>7200</v>
      </c>
      <c r="C9" s="10">
        <v>6000</v>
      </c>
      <c r="D9" s="11">
        <f>C9-20/100*C9</f>
        <v>4800</v>
      </c>
      <c r="E9" s="9">
        <f>B9*50/100+B9</f>
        <v>10800</v>
      </c>
      <c r="F9" s="10">
        <f>C9+50/100*C9</f>
        <v>9000</v>
      </c>
      <c r="G9" s="11">
        <f>D9+50/100*D9</f>
        <v>7200</v>
      </c>
      <c r="H9" s="20"/>
    </row>
    <row r="11" spans="1:9">
      <c r="A11" s="1" t="s">
        <v>15</v>
      </c>
      <c r="B11" s="3" t="s">
        <v>0</v>
      </c>
    </row>
    <row r="12" spans="1:9">
      <c r="A12" s="2" t="s">
        <v>16</v>
      </c>
      <c r="B12" s="12"/>
      <c r="C12" s="12"/>
      <c r="D12" s="12"/>
      <c r="E12" s="12"/>
      <c r="F12" s="12"/>
      <c r="G12" s="12"/>
      <c r="H12" s="12"/>
      <c r="I12" s="12"/>
    </row>
    <row r="13" spans="1:9">
      <c r="A13" s="12"/>
      <c r="B13" s="12"/>
      <c r="C13" s="12"/>
      <c r="D13" s="12"/>
      <c r="E13" s="12"/>
      <c r="F13" s="12"/>
      <c r="G13" s="12"/>
      <c r="H13" s="12"/>
      <c r="I13" s="12"/>
    </row>
    <row r="14" spans="1:9">
      <c r="D14" s="8" t="s">
        <v>6</v>
      </c>
      <c r="E14" s="8" t="s">
        <v>5</v>
      </c>
      <c r="F14" s="8" t="s">
        <v>4</v>
      </c>
    </row>
    <row r="15" spans="1:9">
      <c r="A15" s="3" t="s">
        <v>10</v>
      </c>
      <c r="C15" s="13" t="s">
        <v>7</v>
      </c>
      <c r="D15" s="14">
        <v>57</v>
      </c>
      <c r="E15" s="14">
        <v>93</v>
      </c>
      <c r="F15" s="14">
        <v>181</v>
      </c>
      <c r="G15" s="15">
        <f>SUM(D15:F15)</f>
        <v>331</v>
      </c>
    </row>
    <row r="16" spans="1:9">
      <c r="C16" s="13" t="s">
        <v>8</v>
      </c>
      <c r="D16" s="14">
        <v>6</v>
      </c>
      <c r="E16" s="14">
        <v>19</v>
      </c>
      <c r="F16" s="14">
        <v>73</v>
      </c>
      <c r="G16" s="15">
        <f>SUM(D16:F16)</f>
        <v>98</v>
      </c>
    </row>
    <row r="17" spans="1:11" ht="27" customHeight="1">
      <c r="D17" s="15">
        <f>SUM(D15:D16)</f>
        <v>63</v>
      </c>
      <c r="E17" s="15">
        <f t="shared" ref="E17:F17" si="0">SUM(E15:E16)</f>
        <v>112</v>
      </c>
      <c r="F17" s="15">
        <f t="shared" si="0"/>
        <v>254</v>
      </c>
      <c r="G17" s="16">
        <f>G15+G16</f>
        <v>429</v>
      </c>
      <c r="H17" s="3" t="s">
        <v>9</v>
      </c>
    </row>
    <row r="18" spans="1:11">
      <c r="A18" s="12"/>
      <c r="B18" s="12"/>
      <c r="C18" s="12"/>
      <c r="D18" s="17"/>
      <c r="E18" s="17"/>
      <c r="F18" s="17"/>
      <c r="G18" s="17"/>
      <c r="H18" s="12"/>
      <c r="I18" s="12"/>
    </row>
    <row r="19" spans="1:11">
      <c r="A19" s="12"/>
      <c r="B19" s="12"/>
      <c r="C19" s="12"/>
      <c r="D19" s="17"/>
      <c r="E19" s="17"/>
      <c r="F19" s="17"/>
      <c r="G19" s="17"/>
      <c r="H19" s="12"/>
      <c r="I19" s="12"/>
    </row>
    <row r="20" spans="1:11">
      <c r="D20" s="13" t="s">
        <v>18</v>
      </c>
      <c r="E20" s="1"/>
      <c r="F20" s="17"/>
      <c r="G20" s="18"/>
      <c r="H20" s="25"/>
    </row>
    <row r="21" spans="1:11">
      <c r="A21" s="8" t="s">
        <v>11</v>
      </c>
      <c r="D21" s="21">
        <v>2110841.2000000002</v>
      </c>
      <c r="E21" s="26"/>
      <c r="F21" s="26"/>
      <c r="G21" s="26"/>
      <c r="H21" s="26"/>
      <c r="K21" s="19"/>
    </row>
    <row r="22" spans="1:11">
      <c r="A22" s="8"/>
      <c r="D22" s="20"/>
      <c r="E22" s="20"/>
      <c r="F22" s="15"/>
      <c r="G22" s="17"/>
      <c r="I22" s="19"/>
    </row>
    <row r="23" spans="1:11" ht="15.75" thickBot="1">
      <c r="C23" s="3" t="s">
        <v>12</v>
      </c>
      <c r="D23" s="15"/>
      <c r="E23" s="15"/>
      <c r="F23" s="15"/>
      <c r="G23" s="17"/>
    </row>
    <row r="24" spans="1:11">
      <c r="B24" s="22" t="s">
        <v>2</v>
      </c>
      <c r="C24" s="23"/>
      <c r="D24" s="24"/>
      <c r="E24" s="22" t="s">
        <v>3</v>
      </c>
      <c r="F24" s="23"/>
      <c r="G24" s="24"/>
    </row>
    <row r="25" spans="1:11" ht="15.75" thickBot="1">
      <c r="A25" s="8"/>
      <c r="B25" s="5" t="s">
        <v>6</v>
      </c>
      <c r="C25" s="6" t="s">
        <v>5</v>
      </c>
      <c r="D25" s="7" t="s">
        <v>4</v>
      </c>
      <c r="E25" s="5" t="s">
        <v>6</v>
      </c>
      <c r="F25" s="6" t="s">
        <v>5</v>
      </c>
      <c r="G25" s="7" t="s">
        <v>4</v>
      </c>
    </row>
    <row r="26" spans="1:11" ht="27" customHeight="1">
      <c r="A26" s="8" t="s">
        <v>19</v>
      </c>
      <c r="B26" s="21">
        <f>4047+1740.01</f>
        <v>5787.01</v>
      </c>
      <c r="C26" s="21">
        <f>3372+1450</f>
        <v>4822</v>
      </c>
      <c r="D26" s="21">
        <f>2698+1160.01</f>
        <v>3858.01</v>
      </c>
      <c r="E26" s="21">
        <f>6067+2610.02</f>
        <v>8677.02</v>
      </c>
      <c r="F26" s="21">
        <f>5059+2175.02</f>
        <v>7234.02</v>
      </c>
      <c r="G26" s="21">
        <f>4047+1740.01</f>
        <v>5787.01</v>
      </c>
    </row>
    <row r="27" spans="1:11">
      <c r="A27" s="2" t="s">
        <v>17</v>
      </c>
      <c r="C27" s="12"/>
      <c r="D27" s="12"/>
      <c r="E27" s="12"/>
      <c r="F27" s="12"/>
      <c r="G27" s="12"/>
      <c r="H27" s="12"/>
      <c r="I27" s="12"/>
      <c r="J27" s="12"/>
    </row>
    <row r="28" spans="1:11">
      <c r="A28" s="12"/>
      <c r="B28" s="12"/>
      <c r="C28" s="12"/>
      <c r="D28" s="12"/>
      <c r="E28" s="12"/>
      <c r="F28" s="12"/>
      <c r="G28" s="12"/>
      <c r="H28" s="12"/>
      <c r="I28" s="12"/>
      <c r="J28" s="12"/>
    </row>
  </sheetData>
  <mergeCells count="4">
    <mergeCell ref="B7:D7"/>
    <mergeCell ref="E7:G7"/>
    <mergeCell ref="B24:D24"/>
    <mergeCell ref="E24:G24"/>
  </mergeCells>
  <pageMargins left="0.24" right="0.25" top="0.3" bottom="0.26" header="0.17" footer="0.16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2024-01-31T10:07:53Z</dcterms:modified>
</cp:coreProperties>
</file>